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_000\Documents\BPO\OUTSOURCING SOLUTIONS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34" i="1" l="1"/>
  <c r="C34" i="1"/>
  <c r="D34" i="1" s="1"/>
  <c r="CU33" i="1"/>
  <c r="CT33" i="1"/>
  <c r="CQ33" i="1"/>
  <c r="CP33" i="1"/>
  <c r="CM33" i="1"/>
  <c r="CL33" i="1"/>
  <c r="CJ33" i="1"/>
  <c r="CJ34" i="1" s="1"/>
  <c r="CP34" i="1" s="1"/>
  <c r="C33" i="1"/>
  <c r="CU32" i="1"/>
  <c r="CT32" i="1"/>
  <c r="CQ32" i="1"/>
  <c r="CP32" i="1"/>
  <c r="CM32" i="1"/>
  <c r="CL32" i="1"/>
  <c r="CW31" i="1"/>
  <c r="CO31" i="1"/>
  <c r="CU30" i="1"/>
  <c r="CT30" i="1"/>
  <c r="CQ30" i="1"/>
  <c r="CP30" i="1"/>
  <c r="CM30" i="1"/>
  <c r="CL30" i="1"/>
  <c r="CS29" i="1"/>
  <c r="CK29" i="1"/>
  <c r="D29" i="1"/>
  <c r="CU28" i="1"/>
  <c r="CT28" i="1"/>
  <c r="CQ28" i="1"/>
  <c r="CP28" i="1"/>
  <c r="CM28" i="1"/>
  <c r="CL28" i="1"/>
  <c r="CW27" i="1"/>
  <c r="CO27" i="1"/>
  <c r="CU26" i="1"/>
  <c r="CT26" i="1"/>
  <c r="CQ26" i="1"/>
  <c r="CP26" i="1"/>
  <c r="CM26" i="1"/>
  <c r="CL26" i="1"/>
  <c r="CW25" i="1"/>
  <c r="CV25" i="1"/>
  <c r="CU25" i="1"/>
  <c r="CU31" i="1" s="1"/>
  <c r="CT25" i="1"/>
  <c r="CT31" i="1" s="1"/>
  <c r="CS25" i="1"/>
  <c r="CR25" i="1"/>
  <c r="CR31" i="1" s="1"/>
  <c r="CQ25" i="1"/>
  <c r="CQ31" i="1" s="1"/>
  <c r="CP25" i="1"/>
  <c r="CP31" i="1" s="1"/>
  <c r="CO25" i="1"/>
  <c r="CN25" i="1"/>
  <c r="CM25" i="1"/>
  <c r="CM31" i="1" s="1"/>
  <c r="CL25" i="1"/>
  <c r="CL31" i="1" s="1"/>
  <c r="CK25" i="1"/>
  <c r="D25" i="1"/>
  <c r="D33" i="1" s="1"/>
  <c r="DB16" i="1"/>
  <c r="DB21" i="1" s="1"/>
  <c r="CI15" i="1"/>
  <c r="B15" i="1"/>
  <c r="CJ12" i="1"/>
  <c r="CJ15" i="1" s="1"/>
  <c r="C12" i="1"/>
  <c r="C15" i="1" s="1"/>
  <c r="E25" i="1" l="1"/>
  <c r="D12" i="1"/>
  <c r="CN34" i="1"/>
  <c r="CN33" i="1"/>
  <c r="CN32" i="1"/>
  <c r="CN30" i="1"/>
  <c r="CN28" i="1"/>
  <c r="CN26" i="1"/>
  <c r="CV34" i="1"/>
  <c r="CV33" i="1"/>
  <c r="CV32" i="1"/>
  <c r="CV30" i="1"/>
  <c r="CV28" i="1"/>
  <c r="CV26" i="1"/>
  <c r="CV29" i="1"/>
  <c r="CK34" i="1"/>
  <c r="CK33" i="1"/>
  <c r="CK32" i="1"/>
  <c r="CK30" i="1"/>
  <c r="CK28" i="1"/>
  <c r="CK26" i="1"/>
  <c r="CO34" i="1"/>
  <c r="CO33" i="1"/>
  <c r="CO32" i="1"/>
  <c r="CO30" i="1"/>
  <c r="CO28" i="1"/>
  <c r="CO26" i="1"/>
  <c r="CS34" i="1"/>
  <c r="CS33" i="1"/>
  <c r="CS32" i="1"/>
  <c r="CS30" i="1"/>
  <c r="CS28" i="1"/>
  <c r="CS26" i="1"/>
  <c r="CW34" i="1"/>
  <c r="CW33" i="1"/>
  <c r="CW32" i="1"/>
  <c r="CW30" i="1"/>
  <c r="CW28" i="1"/>
  <c r="CW26" i="1"/>
  <c r="CK27" i="1"/>
  <c r="CS27" i="1"/>
  <c r="CO29" i="1"/>
  <c r="CW29" i="1"/>
  <c r="CK31" i="1"/>
  <c r="CS31" i="1"/>
  <c r="CR34" i="1"/>
  <c r="CR33" i="1"/>
  <c r="CR32" i="1"/>
  <c r="CR30" i="1"/>
  <c r="CR28" i="1"/>
  <c r="CR26" i="1"/>
  <c r="CR27" i="1"/>
  <c r="CN29" i="1"/>
  <c r="CU34" i="1"/>
  <c r="CQ34" i="1"/>
  <c r="CM34" i="1"/>
  <c r="CK12" i="1"/>
  <c r="D32" i="1"/>
  <c r="D30" i="1"/>
  <c r="D28" i="1"/>
  <c r="D26" i="1"/>
  <c r="D27" i="1"/>
  <c r="CN27" i="1"/>
  <c r="CV27" i="1"/>
  <c r="CR29" i="1"/>
  <c r="D31" i="1"/>
  <c r="CN31" i="1"/>
  <c r="CV31" i="1"/>
  <c r="CT34" i="1"/>
  <c r="CL27" i="1"/>
  <c r="CP27" i="1"/>
  <c r="CT27" i="1"/>
  <c r="CL29" i="1"/>
  <c r="CP29" i="1"/>
  <c r="CT29" i="1"/>
  <c r="CM27" i="1"/>
  <c r="CQ27" i="1"/>
  <c r="CU27" i="1"/>
  <c r="CM29" i="1"/>
  <c r="CQ29" i="1"/>
  <c r="CU29" i="1"/>
  <c r="F25" i="1" l="1"/>
  <c r="E12" i="1"/>
  <c r="D15" i="1"/>
  <c r="CK15" i="1"/>
  <c r="CL12" i="1"/>
  <c r="E32" i="1"/>
  <c r="E30" i="1"/>
  <c r="E28" i="1"/>
  <c r="E26" i="1"/>
  <c r="E34" i="1"/>
  <c r="E33" i="1"/>
  <c r="E31" i="1"/>
  <c r="E27" i="1"/>
  <c r="E29" i="1"/>
  <c r="G25" i="1" l="1"/>
  <c r="E15" i="1"/>
  <c r="F12" i="1"/>
  <c r="CM12" i="1"/>
  <c r="CL15" i="1"/>
  <c r="F34" i="1"/>
  <c r="F33" i="1"/>
  <c r="F31" i="1"/>
  <c r="F29" i="1"/>
  <c r="F27" i="1"/>
  <c r="F30" i="1"/>
  <c r="F26" i="1"/>
  <c r="F32" i="1"/>
  <c r="F28" i="1"/>
  <c r="CM15" i="1" l="1"/>
  <c r="CN12" i="1"/>
  <c r="H25" i="1"/>
  <c r="F15" i="1"/>
  <c r="G12" i="1"/>
  <c r="G31" i="1"/>
  <c r="G29" i="1"/>
  <c r="G27" i="1"/>
  <c r="G33" i="1"/>
  <c r="G30" i="1"/>
  <c r="G26" i="1"/>
  <c r="G34" i="1"/>
  <c r="G32" i="1"/>
  <c r="G28" i="1"/>
  <c r="CN15" i="1" l="1"/>
  <c r="CO12" i="1"/>
  <c r="H32" i="1"/>
  <c r="H30" i="1"/>
  <c r="H28" i="1"/>
  <c r="H26" i="1"/>
  <c r="H34" i="1"/>
  <c r="H29" i="1"/>
  <c r="H27" i="1"/>
  <c r="H31" i="1"/>
  <c r="H33" i="1"/>
  <c r="G15" i="1"/>
  <c r="H12" i="1"/>
  <c r="I25" i="1"/>
  <c r="I32" i="1" l="1"/>
  <c r="I30" i="1"/>
  <c r="I28" i="1"/>
  <c r="I26" i="1"/>
  <c r="I34" i="1"/>
  <c r="I33" i="1"/>
  <c r="I31" i="1"/>
  <c r="I27" i="1"/>
  <c r="I29" i="1"/>
  <c r="CO15" i="1"/>
  <c r="CP12" i="1"/>
  <c r="H15" i="1"/>
  <c r="J25" i="1"/>
  <c r="I12" i="1"/>
  <c r="K25" i="1" l="1"/>
  <c r="I15" i="1"/>
  <c r="J12" i="1"/>
  <c r="CQ12" i="1"/>
  <c r="CP15" i="1"/>
  <c r="J34" i="1"/>
  <c r="J33" i="1"/>
  <c r="J31" i="1"/>
  <c r="J29" i="1"/>
  <c r="J27" i="1"/>
  <c r="J32" i="1"/>
  <c r="J28" i="1"/>
  <c r="J30" i="1"/>
  <c r="J26" i="1"/>
  <c r="CQ15" i="1" l="1"/>
  <c r="CR12" i="1"/>
  <c r="L25" i="1"/>
  <c r="J15" i="1"/>
  <c r="K12" i="1"/>
  <c r="K31" i="1"/>
  <c r="K29" i="1"/>
  <c r="K27" i="1"/>
  <c r="K34" i="1"/>
  <c r="K32" i="1"/>
  <c r="K28" i="1"/>
  <c r="K30" i="1"/>
  <c r="K26" i="1"/>
  <c r="K33" i="1"/>
  <c r="CR15" i="1" l="1"/>
  <c r="CS12" i="1"/>
  <c r="L32" i="1"/>
  <c r="L30" i="1"/>
  <c r="L28" i="1"/>
  <c r="L26" i="1"/>
  <c r="L31" i="1"/>
  <c r="L27" i="1"/>
  <c r="L29" i="1"/>
  <c r="L33" i="1"/>
  <c r="L34" i="1"/>
  <c r="L12" i="1"/>
  <c r="K15" i="1"/>
  <c r="M25" i="1"/>
  <c r="N25" i="1" l="1"/>
  <c r="M12" i="1"/>
  <c r="L15" i="1"/>
  <c r="M32" i="1"/>
  <c r="M30" i="1"/>
  <c r="M28" i="1"/>
  <c r="M26" i="1"/>
  <c r="M34" i="1"/>
  <c r="M33" i="1"/>
  <c r="M29" i="1"/>
  <c r="M31" i="1"/>
  <c r="M27" i="1"/>
  <c r="CS15" i="1"/>
  <c r="CT12" i="1"/>
  <c r="CU12" i="1" l="1"/>
  <c r="CU15" i="1" s="1"/>
  <c r="CT15" i="1"/>
  <c r="O25" i="1"/>
  <c r="M15" i="1"/>
  <c r="N12" i="1"/>
  <c r="N34" i="1"/>
  <c r="N33" i="1"/>
  <c r="N31" i="1"/>
  <c r="N29" i="1"/>
  <c r="N27" i="1"/>
  <c r="N30" i="1"/>
  <c r="N26" i="1"/>
  <c r="N28" i="1"/>
  <c r="N32" i="1"/>
  <c r="O31" i="1" l="1"/>
  <c r="O29" i="1"/>
  <c r="O27" i="1"/>
  <c r="O33" i="1"/>
  <c r="O30" i="1"/>
  <c r="O26" i="1"/>
  <c r="O34" i="1"/>
  <c r="O32" i="1"/>
  <c r="O28" i="1"/>
  <c r="N15" i="1"/>
  <c r="P25" i="1"/>
  <c r="P32" i="1" l="1"/>
  <c r="P30" i="1"/>
  <c r="P28" i="1"/>
  <c r="P26" i="1"/>
  <c r="P34" i="1"/>
  <c r="P29" i="1"/>
  <c r="P31" i="1"/>
  <c r="P27" i="1"/>
  <c r="P33" i="1"/>
</calcChain>
</file>

<file path=xl/sharedStrings.xml><?xml version="1.0" encoding="utf-8"?>
<sst xmlns="http://schemas.openxmlformats.org/spreadsheetml/2006/main" count="46" uniqueCount="40">
  <si>
    <t xml:space="preserve">     MODELE TARIFAIRE </t>
  </si>
  <si>
    <t>Outbound calls</t>
  </si>
  <si>
    <t>E2I</t>
  </si>
  <si>
    <t xml:space="preserve">Grille tarifaire </t>
  </si>
  <si>
    <t>CAMEROUN</t>
  </si>
  <si>
    <t>Merci de remplir la case ci contre</t>
  </si>
  <si>
    <t>Taux de base:</t>
  </si>
  <si>
    <t>€</t>
  </si>
  <si>
    <t>Cout heure productive (hors frais telecom) =</t>
  </si>
  <si>
    <t>Heure de production encadrée sortant France</t>
  </si>
  <si>
    <t>Heure briefing formation</t>
  </si>
  <si>
    <t>set up</t>
  </si>
  <si>
    <r>
      <t xml:space="preserve">1. Remuneration au </t>
    </r>
    <r>
      <rPr>
        <b/>
        <i/>
        <sz val="10"/>
        <color indexed="10"/>
        <rFont val="Helvetica 45 Light"/>
      </rPr>
      <t>contact utile</t>
    </r>
    <r>
      <rPr>
        <b/>
        <i/>
        <sz val="10"/>
        <rFont val="Helvetica 45 Light"/>
      </rPr>
      <t xml:space="preserve"> (ou contact argumente)</t>
    </r>
  </si>
  <si>
    <r>
      <t xml:space="preserve">1. Remuneration au </t>
    </r>
    <r>
      <rPr>
        <i/>
        <sz val="8"/>
        <color indexed="10"/>
        <rFont val="Helvetica 45 Light"/>
        <family val="2"/>
      </rPr>
      <t>contact utile</t>
    </r>
    <r>
      <rPr>
        <i/>
        <sz val="8"/>
        <rFont val="Helvetica 45 Light"/>
        <family val="2"/>
      </rPr>
      <t xml:space="preserve"> (ou contact argumente)</t>
    </r>
  </si>
  <si>
    <t>Nombre de contacts utiles argumentes par heure</t>
  </si>
  <si>
    <t xml:space="preserve"> taux de productivité:</t>
  </si>
  <si>
    <t>heures</t>
  </si>
  <si>
    <r>
      <t xml:space="preserve">Tarif par contact utile argumente </t>
    </r>
    <r>
      <rPr>
        <sz val="8"/>
        <rFont val="Helvetica 45 Light"/>
        <family val="2"/>
      </rPr>
      <t>(</t>
    </r>
    <r>
      <rPr>
        <sz val="8"/>
        <rFont val="Arial"/>
        <family val="2"/>
      </rPr>
      <t>€</t>
    </r>
    <r>
      <rPr>
        <sz val="8"/>
        <rFont val="Helvetica 45 Light"/>
        <family val="2"/>
      </rPr>
      <t>)</t>
    </r>
  </si>
  <si>
    <r>
      <t>Tarif par contact utile argumente -</t>
    </r>
    <r>
      <rPr>
        <sz val="8"/>
        <color indexed="10"/>
        <rFont val="Helvetica 45 Light"/>
        <family val="2"/>
      </rPr>
      <t xml:space="preserve"> </t>
    </r>
    <r>
      <rPr>
        <sz val="8"/>
        <rFont val="Helvetica 45 Light"/>
        <family val="2"/>
      </rPr>
      <t>(</t>
    </r>
    <r>
      <rPr>
        <sz val="8"/>
        <rFont val="Arial"/>
        <family val="2"/>
      </rPr>
      <t>€</t>
    </r>
    <r>
      <rPr>
        <sz val="8"/>
        <rFont val="Helvetica 45 Light"/>
        <family val="2"/>
      </rPr>
      <t>)</t>
    </r>
  </si>
  <si>
    <t xml:space="preserve">Heures totales du mois </t>
  </si>
  <si>
    <t xml:space="preserve">Dont congés payés + fériés </t>
  </si>
  <si>
    <t>Heures travaillées</t>
  </si>
  <si>
    <t>Absentéisme</t>
  </si>
  <si>
    <t>Formation</t>
  </si>
  <si>
    <t>Management</t>
  </si>
  <si>
    <r>
      <t xml:space="preserve">2. Remuneration au </t>
    </r>
    <r>
      <rPr>
        <b/>
        <i/>
        <sz val="10"/>
        <color indexed="10"/>
        <rFont val="Helvetica 45 Light"/>
      </rPr>
      <t>placement</t>
    </r>
  </si>
  <si>
    <r>
      <t xml:space="preserve">2. Remuneration au </t>
    </r>
    <r>
      <rPr>
        <i/>
        <sz val="8"/>
        <color indexed="10"/>
        <rFont val="Helvetica 45 Light"/>
        <family val="2"/>
      </rPr>
      <t>placement</t>
    </r>
  </si>
  <si>
    <t>Pauses</t>
  </si>
  <si>
    <t>Heurers productives mensuelles par agent</t>
  </si>
  <si>
    <r>
      <t>Prix au placement - CAMEROUN</t>
    </r>
    <r>
      <rPr>
        <sz val="8"/>
        <rFont val="Helvetica 45 Light"/>
        <family val="2"/>
      </rPr>
      <t>(€)</t>
    </r>
  </si>
  <si>
    <t>Cas clients</t>
  </si>
  <si>
    <t>HT</t>
  </si>
  <si>
    <t>1: 500 Questionnaire de 10 minutes BtoC sans quotas</t>
  </si>
  <si>
    <t>Taux de placement</t>
  </si>
  <si>
    <t>Setup (CATI ou pas)</t>
  </si>
  <si>
    <t>Cout par questionnaire complet</t>
  </si>
  <si>
    <t>Budget total</t>
  </si>
  <si>
    <t>Prix au placement -</t>
  </si>
  <si>
    <t>prestataire X</t>
  </si>
  <si>
    <t>Cout horaire (remplir seulement la case ci-contre)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</si>
</sst>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#,##0.0\ &quot;€&quot;"/>
    <numFmt numFmtId="167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etica 55 Roman"/>
    </font>
    <font>
      <b/>
      <sz val="8"/>
      <name val="Helvetica 45 Light"/>
      <family val="2"/>
    </font>
    <font>
      <sz val="10"/>
      <name val="Helvetica 45 Light"/>
      <family val="2"/>
    </font>
    <font>
      <b/>
      <sz val="10"/>
      <name val="Helvetica 45 Light"/>
      <family val="2"/>
    </font>
    <font>
      <sz val="8"/>
      <color indexed="10"/>
      <name val="Helvetica 45 Light"/>
      <family val="2"/>
    </font>
    <font>
      <sz val="8"/>
      <name val="Helvetica 45 Light"/>
      <family val="2"/>
    </font>
    <font>
      <sz val="8"/>
      <name val="Helvetica 55 Roman"/>
    </font>
    <font>
      <b/>
      <sz val="10"/>
      <name val="Century Gothic"/>
      <family val="2"/>
    </font>
    <font>
      <sz val="8"/>
      <name val="Century Gothic"/>
      <family val="2"/>
    </font>
    <font>
      <b/>
      <sz val="9"/>
      <name val="Helvetica 45 Light"/>
    </font>
    <font>
      <sz val="10"/>
      <name val="Century Gothic"/>
      <family val="2"/>
    </font>
    <font>
      <b/>
      <i/>
      <sz val="10"/>
      <name val="Helvetica 45 Light"/>
    </font>
    <font>
      <b/>
      <i/>
      <sz val="10"/>
      <color indexed="10"/>
      <name val="Helvetica 45 Light"/>
    </font>
    <font>
      <i/>
      <sz val="8"/>
      <name val="Helvetica 45 Light"/>
      <family val="2"/>
    </font>
    <font>
      <i/>
      <sz val="8"/>
      <color indexed="10"/>
      <name val="Helvetica 45 Light"/>
      <family val="2"/>
    </font>
    <font>
      <sz val="8"/>
      <name val="Arial"/>
      <family val="2"/>
    </font>
    <font>
      <b/>
      <sz val="8"/>
      <name val="Helvetica 45 Light"/>
    </font>
    <font>
      <i/>
      <u/>
      <sz val="8"/>
      <name val="Helvetica 45 Light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13" fillId="0" borderId="0" applyFont="0" applyFill="0" applyBorder="0" applyAlignment="0" applyProtection="0"/>
    <xf numFmtId="0" fontId="21" fillId="0" borderId="0"/>
  </cellStyleXfs>
  <cellXfs count="91">
    <xf numFmtId="0" fontId="0" fillId="0" borderId="0" xfId="0"/>
    <xf numFmtId="0" fontId="3" fillId="0" borderId="0" xfId="3"/>
    <xf numFmtId="0" fontId="5" fillId="0" borderId="0" xfId="3" applyFont="1"/>
    <xf numFmtId="0" fontId="2" fillId="0" borderId="0" xfId="0" applyFont="1"/>
    <xf numFmtId="0" fontId="5" fillId="0" borderId="0" xfId="3" applyFont="1" applyBorder="1"/>
    <xf numFmtId="0" fontId="6" fillId="0" borderId="0" xfId="3" applyFont="1" applyBorder="1" applyAlignment="1">
      <alignment horizontal="center" vertical="center"/>
    </xf>
    <xf numFmtId="0" fontId="7" fillId="0" borderId="0" xfId="3" applyFont="1" applyAlignment="1"/>
    <xf numFmtId="0" fontId="8" fillId="0" borderId="0" xfId="3" applyFont="1" applyAlignment="1"/>
    <xf numFmtId="0" fontId="9" fillId="0" borderId="0" xfId="3" applyFont="1" applyFill="1" applyAlignment="1">
      <alignment horizontal="left"/>
    </xf>
    <xf numFmtId="0" fontId="9" fillId="0" borderId="0" xfId="3" applyFont="1"/>
    <xf numFmtId="164" fontId="8" fillId="3" borderId="4" xfId="3" applyNumberFormat="1" applyFont="1" applyFill="1" applyBorder="1" applyAlignment="1">
      <alignment horizontal="left"/>
    </xf>
    <xf numFmtId="0" fontId="8" fillId="3" borderId="5" xfId="3" applyFont="1" applyFill="1" applyBorder="1"/>
    <xf numFmtId="0" fontId="8" fillId="0" borderId="0" xfId="3" applyFont="1"/>
    <xf numFmtId="0" fontId="4" fillId="0" borderId="0" xfId="3" applyFont="1"/>
    <xf numFmtId="0" fontId="10" fillId="0" borderId="0" xfId="0" applyFont="1"/>
    <xf numFmtId="0" fontId="11" fillId="4" borderId="6" xfId="0" applyFont="1" applyFill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11" fillId="0" borderId="9" xfId="0" applyFont="1" applyBorder="1"/>
    <xf numFmtId="44" fontId="11" fillId="0" borderId="9" xfId="4" applyFont="1" applyBorder="1" applyAlignment="1">
      <alignment horizontal="center"/>
    </xf>
    <xf numFmtId="0" fontId="8" fillId="0" borderId="0" xfId="3" applyFont="1" applyAlignment="1">
      <alignment horizontal="center"/>
    </xf>
    <xf numFmtId="0" fontId="14" fillId="5" borderId="1" xfId="3" applyFont="1" applyFill="1" applyBorder="1" applyAlignment="1"/>
    <xf numFmtId="0" fontId="4" fillId="5" borderId="2" xfId="3" applyFont="1" applyFill="1" applyBorder="1" applyAlignment="1"/>
    <xf numFmtId="0" fontId="4" fillId="5" borderId="3" xfId="3" applyFont="1" applyFill="1" applyBorder="1" applyAlignment="1"/>
    <xf numFmtId="0" fontId="4" fillId="0" borderId="0" xfId="3" applyFont="1" applyFill="1" applyBorder="1" applyAlignment="1"/>
    <xf numFmtId="0" fontId="8" fillId="0" borderId="0" xfId="3" applyFont="1" applyFill="1"/>
    <xf numFmtId="0" fontId="16" fillId="5" borderId="1" xfId="3" applyFont="1" applyFill="1" applyBorder="1" applyAlignment="1"/>
    <xf numFmtId="0" fontId="11" fillId="0" borderId="10" xfId="0" applyFont="1" applyBorder="1"/>
    <xf numFmtId="44" fontId="11" fillId="0" borderId="10" xfId="4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0" fontId="8" fillId="6" borderId="11" xfId="3" applyFont="1" applyFill="1" applyBorder="1" applyAlignment="1">
      <alignment horizontal="center"/>
    </xf>
    <xf numFmtId="0" fontId="19" fillId="0" borderId="0" xfId="2" applyFont="1"/>
    <xf numFmtId="0" fontId="8" fillId="0" borderId="0" xfId="2" applyFont="1"/>
    <xf numFmtId="0" fontId="8" fillId="0" borderId="0" xfId="3" applyFont="1" applyBorder="1" applyAlignment="1">
      <alignment horizontal="right"/>
    </xf>
    <xf numFmtId="0" fontId="20" fillId="0" borderId="0" xfId="2" applyFont="1"/>
    <xf numFmtId="0" fontId="8" fillId="0" borderId="0" xfId="2" applyFont="1" applyFill="1"/>
    <xf numFmtId="0" fontId="4" fillId="0" borderId="11" xfId="5" applyFont="1" applyFill="1" applyBorder="1" applyAlignment="1">
      <alignment horizontal="center"/>
    </xf>
    <xf numFmtId="166" fontId="4" fillId="0" borderId="0" xfId="3" applyNumberFormat="1" applyFont="1" applyBorder="1"/>
    <xf numFmtId="1" fontId="8" fillId="7" borderId="11" xfId="5" applyNumberFormat="1" applyFont="1" applyFill="1" applyBorder="1"/>
    <xf numFmtId="167" fontId="8" fillId="7" borderId="11" xfId="5" applyNumberFormat="1" applyFont="1" applyFill="1" applyBorder="1" applyAlignment="1">
      <alignment horizontal="center"/>
    </xf>
    <xf numFmtId="165" fontId="8" fillId="0" borderId="11" xfId="3" applyNumberFormat="1" applyFont="1" applyBorder="1" applyAlignment="1">
      <alignment horizontal="center"/>
    </xf>
    <xf numFmtId="1" fontId="16" fillId="0" borderId="11" xfId="5" applyNumberFormat="1" applyFont="1" applyFill="1" applyBorder="1" applyAlignment="1">
      <alignment horizontal="right"/>
    </xf>
    <xf numFmtId="0" fontId="16" fillId="0" borderId="0" xfId="2" applyFont="1" applyFill="1"/>
    <xf numFmtId="167" fontId="16" fillId="0" borderId="11" xfId="5" applyNumberFormat="1" applyFont="1" applyFill="1" applyBorder="1"/>
    <xf numFmtId="165" fontId="8" fillId="0" borderId="0" xfId="3" applyNumberFormat="1" applyFont="1" applyBorder="1"/>
    <xf numFmtId="166" fontId="8" fillId="0" borderId="0" xfId="3" applyNumberFormat="1" applyFont="1" applyBorder="1"/>
    <xf numFmtId="165" fontId="4" fillId="0" borderId="0" xfId="3" applyNumberFormat="1" applyFont="1" applyBorder="1"/>
    <xf numFmtId="1" fontId="16" fillId="0" borderId="12" xfId="5" applyNumberFormat="1" applyFont="1" applyFill="1" applyBorder="1" applyAlignment="1">
      <alignment horizontal="right"/>
    </xf>
    <xf numFmtId="167" fontId="16" fillId="0" borderId="12" xfId="5" applyNumberFormat="1" applyFont="1" applyFill="1" applyBorder="1"/>
    <xf numFmtId="1" fontId="16" fillId="0" borderId="13" xfId="5" applyNumberFormat="1" applyFont="1" applyFill="1" applyBorder="1" applyAlignment="1">
      <alignment horizontal="right"/>
    </xf>
    <xf numFmtId="167" fontId="16" fillId="0" borderId="13" xfId="5" applyNumberFormat="1" applyFont="1" applyFill="1" applyBorder="1"/>
    <xf numFmtId="0" fontId="14" fillId="5" borderId="1" xfId="3" applyFont="1" applyFill="1" applyBorder="1" applyAlignment="1">
      <alignment horizontal="left"/>
    </xf>
    <xf numFmtId="0" fontId="4" fillId="5" borderId="2" xfId="3" applyFont="1" applyFill="1" applyBorder="1" applyAlignment="1">
      <alignment wrapText="1"/>
    </xf>
    <xf numFmtId="0" fontId="4" fillId="5" borderId="3" xfId="3" applyFont="1" applyFill="1" applyBorder="1" applyAlignment="1">
      <alignment wrapText="1"/>
    </xf>
    <xf numFmtId="0" fontId="4" fillId="0" borderId="0" xfId="3" applyFont="1" applyBorder="1" applyAlignment="1">
      <alignment wrapText="1"/>
    </xf>
    <xf numFmtId="0" fontId="16" fillId="5" borderId="1" xfId="3" applyFont="1" applyFill="1" applyBorder="1" applyAlignment="1">
      <alignment horizontal="left"/>
    </xf>
    <xf numFmtId="1" fontId="16" fillId="0" borderId="14" xfId="5" applyNumberFormat="1" applyFont="1" applyFill="1" applyBorder="1" applyAlignment="1">
      <alignment horizontal="right"/>
    </xf>
    <xf numFmtId="167" fontId="16" fillId="0" borderId="14" xfId="5" applyNumberFormat="1" applyFont="1" applyFill="1" applyBorder="1"/>
    <xf numFmtId="0" fontId="0" fillId="0" borderId="0" xfId="0" applyAlignment="1">
      <alignment horizontal="center"/>
    </xf>
    <xf numFmtId="9" fontId="8" fillId="6" borderId="11" xfId="1" applyFont="1" applyFill="1" applyBorder="1" applyAlignment="1">
      <alignment horizontal="right"/>
    </xf>
    <xf numFmtId="165" fontId="8" fillId="0" borderId="1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/>
    <xf numFmtId="0" fontId="8" fillId="9" borderId="11" xfId="3" applyFont="1" applyFill="1" applyBorder="1" applyAlignment="1">
      <alignment horizontal="center"/>
    </xf>
    <xf numFmtId="9" fontId="8" fillId="9" borderId="11" xfId="1" applyFont="1" applyFill="1" applyBorder="1" applyAlignment="1">
      <alignment horizontal="right"/>
    </xf>
    <xf numFmtId="0" fontId="19" fillId="0" borderId="12" xfId="3" applyFont="1" applyBorder="1" applyAlignment="1">
      <alignment horizontal="center" vertical="center" textRotation="90"/>
    </xf>
    <xf numFmtId="0" fontId="19" fillId="0" borderId="13" xfId="3" applyFont="1" applyBorder="1" applyAlignment="1">
      <alignment horizontal="center" vertical="center" textRotation="90"/>
    </xf>
    <xf numFmtId="0" fontId="19" fillId="0" borderId="14" xfId="3" applyFont="1" applyBorder="1" applyAlignment="1">
      <alignment horizontal="center" vertical="center" textRotation="90"/>
    </xf>
    <xf numFmtId="0" fontId="8" fillId="0" borderId="12" xfId="3" applyFont="1" applyBorder="1" applyAlignment="1">
      <alignment horizontal="center" vertical="center" textRotation="90"/>
    </xf>
    <xf numFmtId="0" fontId="8" fillId="0" borderId="13" xfId="3" applyFont="1" applyBorder="1" applyAlignment="1">
      <alignment horizontal="center" vertical="center" textRotation="90"/>
    </xf>
    <xf numFmtId="0" fontId="8" fillId="0" borderId="14" xfId="3" applyFont="1" applyBorder="1" applyAlignment="1">
      <alignment horizontal="center" vertical="center" textRotation="90"/>
    </xf>
    <xf numFmtId="0" fontId="8" fillId="0" borderId="1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19" fillId="0" borderId="15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17" xfId="3" applyFont="1" applyBorder="1" applyAlignment="1">
      <alignment horizontal="center" vertical="center" wrapText="1"/>
    </xf>
    <xf numFmtId="0" fontId="19" fillId="0" borderId="18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4" fillId="8" borderId="2" xfId="2" applyFont="1" applyFill="1" applyBorder="1" applyAlignment="1">
      <alignment horizontal="center" vertical="center" wrapText="1"/>
    </xf>
    <xf numFmtId="0" fontId="4" fillId="8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12" fillId="0" borderId="7" xfId="3" applyFont="1" applyBorder="1" applyAlignment="1">
      <alignment horizontal="center"/>
    </xf>
  </cellXfs>
  <cellStyles count="6">
    <cellStyle name="Euro" xfId="4"/>
    <cellStyle name="Normal" xfId="0" builtinId="0"/>
    <cellStyle name="Normal_2006 CDC service clients FT annexe 1 DMT et tarifs mobile " xfId="2"/>
    <cellStyle name="Normal_Heure productive1" xfId="5"/>
    <cellStyle name="Normal_tarifs appels sortants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35"/>
  <sheetViews>
    <sheetView tabSelected="1" workbookViewId="0">
      <selection activeCell="J5" sqref="J5"/>
    </sheetView>
  </sheetViews>
  <sheetFormatPr baseColWidth="10" defaultRowHeight="15"/>
  <cols>
    <col min="1" max="1" width="8" customWidth="1"/>
    <col min="2" max="2" width="10.85546875" customWidth="1"/>
  </cols>
  <sheetData>
    <row r="2" spans="1:106">
      <c r="B2" s="83" t="s">
        <v>0</v>
      </c>
      <c r="C2" s="84"/>
      <c r="D2" s="84"/>
      <c r="E2" s="84"/>
      <c r="F2" s="85"/>
      <c r="G2" s="1"/>
      <c r="H2" s="83" t="s">
        <v>1</v>
      </c>
      <c r="I2" s="84"/>
      <c r="J2" s="84"/>
      <c r="K2" s="84"/>
      <c r="L2" s="84"/>
      <c r="M2" s="84"/>
      <c r="N2" s="85"/>
      <c r="O2" s="2"/>
      <c r="P2" s="2"/>
      <c r="Q2" s="2"/>
      <c r="R2" s="2"/>
      <c r="CI2" s="86" t="s">
        <v>2</v>
      </c>
      <c r="CJ2" s="87"/>
      <c r="CK2" s="87"/>
      <c r="CL2" s="87"/>
      <c r="CM2" s="88"/>
      <c r="CN2" s="1"/>
      <c r="CO2" s="86" t="s">
        <v>1</v>
      </c>
      <c r="CP2" s="87"/>
      <c r="CQ2" s="87"/>
      <c r="CR2" s="87"/>
      <c r="CS2" s="87"/>
      <c r="CT2" s="87"/>
      <c r="CU2" s="88"/>
      <c r="CV2" s="2"/>
      <c r="CW2" s="2"/>
      <c r="CX2" s="2"/>
      <c r="CY2" s="2"/>
      <c r="CZ2" s="3" t="s">
        <v>3</v>
      </c>
    </row>
    <row r="3" spans="1:106">
      <c r="B3" s="2"/>
      <c r="C3" s="2"/>
      <c r="D3" s="4"/>
      <c r="E3" s="4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CI3" s="2"/>
      <c r="CJ3" s="2"/>
      <c r="CK3" s="4"/>
      <c r="CL3" s="4"/>
      <c r="CM3" s="5"/>
      <c r="CN3" s="5"/>
      <c r="CO3" s="5"/>
      <c r="CP3" s="5"/>
      <c r="CQ3" s="5"/>
      <c r="CR3" s="5"/>
      <c r="CS3" s="5"/>
      <c r="CT3" s="5"/>
      <c r="CU3" s="2"/>
      <c r="CV3" s="2"/>
      <c r="CW3" s="2"/>
      <c r="CX3" s="2"/>
      <c r="CY3" s="2"/>
    </row>
    <row r="4" spans="1:106" ht="15.75" thickBot="1"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CI4" s="2"/>
      <c r="CJ4" s="2"/>
      <c r="CK4" s="2"/>
      <c r="CL4" s="2"/>
      <c r="CM4" s="5"/>
      <c r="CN4" s="5"/>
      <c r="CO4" s="5"/>
      <c r="CP4" s="5"/>
      <c r="CQ4" s="5"/>
      <c r="CR4" s="5"/>
      <c r="CS4" s="5"/>
      <c r="CT4" s="5"/>
      <c r="CU4" s="2"/>
      <c r="CV4" s="2"/>
      <c r="CW4" s="2"/>
      <c r="CX4" s="2"/>
      <c r="CY4" s="2"/>
    </row>
    <row r="5" spans="1:106" ht="17.25" thickTop="1" thickBot="1">
      <c r="B5" s="6"/>
      <c r="C5" s="7"/>
      <c r="D5" s="7"/>
      <c r="E5" s="7"/>
      <c r="F5" s="8"/>
      <c r="G5" s="9"/>
      <c r="H5" s="10" t="s">
        <v>38</v>
      </c>
      <c r="I5" s="11"/>
      <c r="J5" s="12"/>
      <c r="K5" s="12"/>
      <c r="L5" s="9"/>
      <c r="M5" s="9"/>
      <c r="N5" s="9"/>
      <c r="O5" s="12"/>
      <c r="P5" s="13"/>
      <c r="Q5" s="12"/>
      <c r="R5" s="12"/>
      <c r="CI5" s="6"/>
      <c r="CJ5" s="7"/>
      <c r="CK5" s="7"/>
      <c r="CL5" s="7"/>
      <c r="CM5" s="8"/>
      <c r="CN5" s="9"/>
      <c r="CO5" s="10" t="s">
        <v>4</v>
      </c>
      <c r="CP5" s="11"/>
      <c r="CQ5" s="12" t="s">
        <v>5</v>
      </c>
      <c r="CR5" s="12"/>
      <c r="CS5" s="9"/>
      <c r="CT5" s="9"/>
      <c r="CU5" s="9"/>
      <c r="CV5" s="12"/>
      <c r="CW5" s="13"/>
      <c r="CX5" s="12"/>
      <c r="CY5" s="12"/>
      <c r="CZ5" s="14" t="s">
        <v>6</v>
      </c>
      <c r="DA5" s="15" t="s">
        <v>7</v>
      </c>
    </row>
    <row r="6" spans="1:106" ht="17.25" thickTop="1" thickBot="1">
      <c r="A6" s="89" t="s">
        <v>39</v>
      </c>
      <c r="B6" s="89"/>
      <c r="C6" s="89"/>
      <c r="D6" s="89"/>
      <c r="E6" s="89"/>
      <c r="F6" s="89"/>
      <c r="G6" s="90"/>
      <c r="H6" s="16">
        <v>33</v>
      </c>
      <c r="I6" s="12"/>
      <c r="K6" s="12"/>
      <c r="L6" s="9"/>
      <c r="M6" s="9"/>
      <c r="N6" s="9"/>
      <c r="O6" s="12"/>
      <c r="P6" s="13"/>
      <c r="Q6" s="12"/>
      <c r="R6" s="12"/>
      <c r="CI6" s="7" t="s">
        <v>8</v>
      </c>
      <c r="CJ6" s="7"/>
      <c r="CK6" s="7"/>
      <c r="CL6" s="7"/>
      <c r="CM6" s="8"/>
      <c r="CN6" s="9"/>
      <c r="CO6" s="16">
        <v>7</v>
      </c>
      <c r="CP6" s="12"/>
      <c r="CQ6" s="12" t="s">
        <v>5</v>
      </c>
      <c r="CR6" s="12"/>
      <c r="CS6" s="9"/>
      <c r="CT6" s="9"/>
      <c r="CU6" s="9"/>
      <c r="CV6" s="12"/>
      <c r="CW6" s="13"/>
      <c r="CX6" s="12"/>
      <c r="CY6" s="12"/>
      <c r="CZ6" s="17" t="s">
        <v>9</v>
      </c>
      <c r="DA6" s="18"/>
    </row>
    <row r="7" spans="1:106" ht="16.5" thickTop="1">
      <c r="B7" s="9"/>
      <c r="C7" s="7"/>
      <c r="E7" s="7"/>
      <c r="F7" s="8"/>
      <c r="G7" s="9"/>
      <c r="H7" s="9"/>
      <c r="I7" s="9"/>
      <c r="J7" s="9"/>
      <c r="K7" s="12"/>
      <c r="L7" s="9"/>
      <c r="M7" s="9"/>
      <c r="N7" s="9"/>
      <c r="O7" s="12"/>
      <c r="P7" s="13"/>
      <c r="Q7" s="12"/>
      <c r="R7" s="12"/>
      <c r="CI7" s="9"/>
      <c r="CJ7" s="7"/>
      <c r="CK7" s="7"/>
      <c r="CL7" s="7"/>
      <c r="CM7" s="8"/>
      <c r="CN7" s="9"/>
      <c r="CO7" s="9"/>
      <c r="CP7" s="9"/>
      <c r="CQ7" s="9"/>
      <c r="CR7" s="12"/>
      <c r="CS7" s="9"/>
      <c r="CT7" s="9"/>
      <c r="CU7" s="9"/>
      <c r="CV7" s="12"/>
      <c r="CW7" s="13"/>
      <c r="CX7" s="12"/>
      <c r="CY7" s="12"/>
      <c r="CZ7" s="17" t="s">
        <v>10</v>
      </c>
      <c r="DA7" s="18"/>
    </row>
    <row r="8" spans="1:106" ht="15.75">
      <c r="B8" s="12"/>
      <c r="C8" s="12"/>
      <c r="D8" s="12"/>
      <c r="E8" s="19"/>
      <c r="F8" s="19"/>
      <c r="G8" s="19"/>
      <c r="H8" s="19"/>
      <c r="I8" s="12"/>
      <c r="J8" s="12"/>
      <c r="K8" s="12"/>
      <c r="L8" s="12"/>
      <c r="M8" s="12"/>
      <c r="N8" s="12"/>
      <c r="O8" s="12"/>
      <c r="P8" s="12"/>
      <c r="Q8" s="12"/>
      <c r="R8" s="12"/>
      <c r="CI8" s="12"/>
      <c r="CJ8" s="12"/>
      <c r="CK8" s="12"/>
      <c r="CL8" s="19"/>
      <c r="CM8" s="19"/>
      <c r="CN8" s="19"/>
      <c r="CO8" s="19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7" t="s">
        <v>11</v>
      </c>
      <c r="DA8" s="18"/>
    </row>
    <row r="9" spans="1:106" ht="16.5" thickBot="1">
      <c r="B9" s="20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P9" s="23"/>
      <c r="Q9" s="23"/>
      <c r="R9" s="24"/>
      <c r="CI9" s="25" t="s">
        <v>13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2"/>
      <c r="CV9" s="23"/>
      <c r="CW9" s="23"/>
      <c r="CX9" s="23"/>
      <c r="CY9" s="24"/>
      <c r="CZ9" s="26"/>
      <c r="DA9" s="27"/>
    </row>
    <row r="10" spans="1:106">
      <c r="B10" s="13"/>
      <c r="C10" s="12"/>
      <c r="D10" s="12"/>
      <c r="E10" s="19"/>
      <c r="F10" s="19"/>
      <c r="G10" s="19"/>
      <c r="H10" s="19"/>
      <c r="I10" s="12"/>
      <c r="J10" s="12"/>
      <c r="K10" s="12"/>
      <c r="L10" s="12"/>
      <c r="M10" s="12"/>
      <c r="N10" s="12"/>
      <c r="O10" s="12"/>
      <c r="P10" s="12"/>
      <c r="Q10" s="12"/>
      <c r="R10" s="12"/>
      <c r="CI10" s="13"/>
      <c r="CJ10" s="12"/>
      <c r="CK10" s="12"/>
      <c r="CL10" s="19"/>
      <c r="CM10" s="19"/>
      <c r="CN10" s="19"/>
      <c r="CO10" s="19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28"/>
      <c r="DA10" s="29"/>
    </row>
    <row r="11" spans="1:106">
      <c r="B11" s="72" t="s">
        <v>14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  <c r="O11" s="9"/>
      <c r="P11" s="9"/>
      <c r="Q11" s="9"/>
      <c r="R11" s="12"/>
      <c r="CI11" s="72" t="s">
        <v>14</v>
      </c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4"/>
      <c r="CV11" s="9"/>
      <c r="CW11" s="9"/>
      <c r="CX11" s="9"/>
      <c r="CY11" s="12"/>
      <c r="CZ11" s="30"/>
      <c r="DA11" s="30"/>
      <c r="DB11" s="30"/>
    </row>
    <row r="12" spans="1:106">
      <c r="B12" s="64">
        <v>4</v>
      </c>
      <c r="C12" s="64">
        <f t="shared" ref="C12:N12" si="0">B12+0.5</f>
        <v>4.5</v>
      </c>
      <c r="D12" s="64">
        <f t="shared" si="0"/>
        <v>5</v>
      </c>
      <c r="E12" s="64">
        <f t="shared" si="0"/>
        <v>5.5</v>
      </c>
      <c r="F12" s="64">
        <f t="shared" si="0"/>
        <v>6</v>
      </c>
      <c r="G12" s="64">
        <f t="shared" si="0"/>
        <v>6.5</v>
      </c>
      <c r="H12" s="64">
        <f t="shared" si="0"/>
        <v>7</v>
      </c>
      <c r="I12" s="64">
        <f t="shared" si="0"/>
        <v>7.5</v>
      </c>
      <c r="J12" s="64">
        <f t="shared" si="0"/>
        <v>8</v>
      </c>
      <c r="K12" s="64">
        <f t="shared" si="0"/>
        <v>8.5</v>
      </c>
      <c r="L12" s="64">
        <f t="shared" si="0"/>
        <v>9</v>
      </c>
      <c r="M12" s="64">
        <f t="shared" si="0"/>
        <v>9.5</v>
      </c>
      <c r="N12" s="64">
        <f t="shared" si="0"/>
        <v>10</v>
      </c>
      <c r="O12" s="9"/>
      <c r="P12" s="9"/>
      <c r="Q12" s="9"/>
      <c r="R12" s="12"/>
      <c r="CI12" s="31">
        <v>4</v>
      </c>
      <c r="CJ12" s="31">
        <f t="shared" ref="CJ12:CU12" si="1">CI12+0.5</f>
        <v>4.5</v>
      </c>
      <c r="CK12" s="31">
        <f t="shared" si="1"/>
        <v>5</v>
      </c>
      <c r="CL12" s="31">
        <f t="shared" si="1"/>
        <v>5.5</v>
      </c>
      <c r="CM12" s="31">
        <f t="shared" si="1"/>
        <v>6</v>
      </c>
      <c r="CN12" s="31">
        <f t="shared" si="1"/>
        <v>6.5</v>
      </c>
      <c r="CO12" s="31">
        <f t="shared" si="1"/>
        <v>7</v>
      </c>
      <c r="CP12" s="31">
        <f t="shared" si="1"/>
        <v>7.5</v>
      </c>
      <c r="CQ12" s="31">
        <f t="shared" si="1"/>
        <v>8</v>
      </c>
      <c r="CR12" s="31">
        <f t="shared" si="1"/>
        <v>8.5</v>
      </c>
      <c r="CS12" s="31">
        <f t="shared" si="1"/>
        <v>9</v>
      </c>
      <c r="CT12" s="31">
        <f t="shared" si="1"/>
        <v>9.5</v>
      </c>
      <c r="CU12" s="31">
        <f t="shared" si="1"/>
        <v>10</v>
      </c>
      <c r="CV12" s="9"/>
      <c r="CW12" s="9"/>
      <c r="CX12" s="9"/>
      <c r="CY12" s="12"/>
      <c r="CZ12" s="32" t="s">
        <v>15</v>
      </c>
      <c r="DA12" s="33"/>
      <c r="DB12" s="33"/>
    </row>
    <row r="13" spans="1:106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9"/>
      <c r="P13" s="9"/>
      <c r="Q13" s="9"/>
      <c r="R13" s="12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9"/>
      <c r="CW13" s="9"/>
      <c r="CX13" s="9"/>
      <c r="CY13" s="12"/>
      <c r="CZ13" s="35"/>
      <c r="DA13" s="36"/>
      <c r="DB13" s="37" t="s">
        <v>16</v>
      </c>
    </row>
    <row r="14" spans="1:106">
      <c r="B14" s="72" t="s">
        <v>17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38"/>
      <c r="P14" s="38"/>
      <c r="Q14" s="38"/>
      <c r="R14" s="12"/>
      <c r="CI14" s="72" t="s">
        <v>18</v>
      </c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38"/>
      <c r="CW14" s="38"/>
      <c r="CX14" s="38"/>
      <c r="CY14" s="12"/>
      <c r="CZ14" s="39" t="s">
        <v>19</v>
      </c>
      <c r="DA14" s="36"/>
      <c r="DB14" s="40"/>
    </row>
    <row r="15" spans="1:106">
      <c r="B15" s="41">
        <f>$H$6/B12</f>
        <v>8.25</v>
      </c>
      <c r="C15" s="41">
        <f t="shared" ref="C15:N15" si="2">$H$6/C12</f>
        <v>7.333333333333333</v>
      </c>
      <c r="D15" s="41">
        <f t="shared" si="2"/>
        <v>6.6</v>
      </c>
      <c r="E15" s="41">
        <f t="shared" si="2"/>
        <v>6</v>
      </c>
      <c r="F15" s="41">
        <f t="shared" si="2"/>
        <v>5.5</v>
      </c>
      <c r="G15" s="41">
        <f t="shared" si="2"/>
        <v>5.0769230769230766</v>
      </c>
      <c r="H15" s="41">
        <f t="shared" si="2"/>
        <v>4.7142857142857144</v>
      </c>
      <c r="I15" s="41">
        <f t="shared" si="2"/>
        <v>4.4000000000000004</v>
      </c>
      <c r="J15" s="41">
        <f t="shared" si="2"/>
        <v>4.125</v>
      </c>
      <c r="K15" s="41">
        <f t="shared" si="2"/>
        <v>3.8823529411764706</v>
      </c>
      <c r="L15" s="41">
        <f t="shared" si="2"/>
        <v>3.6666666666666665</v>
      </c>
      <c r="M15" s="41">
        <f t="shared" si="2"/>
        <v>3.4736842105263159</v>
      </c>
      <c r="N15" s="41">
        <f t="shared" si="2"/>
        <v>3.3</v>
      </c>
      <c r="O15" s="38"/>
      <c r="P15" s="38"/>
      <c r="Q15" s="38"/>
      <c r="R15" s="12"/>
      <c r="CI15" s="41">
        <f t="shared" ref="CI15:CU15" si="3">$CO$6/CI12</f>
        <v>1.75</v>
      </c>
      <c r="CJ15" s="41">
        <f t="shared" si="3"/>
        <v>1.5555555555555556</v>
      </c>
      <c r="CK15" s="41">
        <f t="shared" si="3"/>
        <v>1.4</v>
      </c>
      <c r="CL15" s="41">
        <f t="shared" si="3"/>
        <v>1.2727272727272727</v>
      </c>
      <c r="CM15" s="41">
        <f t="shared" si="3"/>
        <v>1.1666666666666667</v>
      </c>
      <c r="CN15" s="41">
        <f t="shared" si="3"/>
        <v>1.0769230769230769</v>
      </c>
      <c r="CO15" s="41">
        <f t="shared" si="3"/>
        <v>1</v>
      </c>
      <c r="CP15" s="41">
        <f t="shared" si="3"/>
        <v>0.93333333333333335</v>
      </c>
      <c r="CQ15" s="41">
        <f t="shared" si="3"/>
        <v>0.875</v>
      </c>
      <c r="CR15" s="41">
        <f t="shared" si="3"/>
        <v>0.82352941176470584</v>
      </c>
      <c r="CS15" s="41">
        <f t="shared" si="3"/>
        <v>0.77777777777777779</v>
      </c>
      <c r="CT15" s="41">
        <f t="shared" si="3"/>
        <v>0.73684210526315785</v>
      </c>
      <c r="CU15" s="41">
        <f t="shared" si="3"/>
        <v>0.7</v>
      </c>
      <c r="CV15" s="38"/>
      <c r="CW15" s="38"/>
      <c r="CX15" s="38"/>
      <c r="CY15" s="12"/>
      <c r="CZ15" s="42" t="s">
        <v>20</v>
      </c>
      <c r="DA15" s="43"/>
      <c r="DB15" s="44"/>
    </row>
    <row r="16" spans="1:106">
      <c r="B16" s="12"/>
      <c r="C16" s="45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8"/>
      <c r="P16" s="38"/>
      <c r="Q16" s="38"/>
      <c r="R16" s="12"/>
      <c r="CI16" s="12"/>
      <c r="CJ16" s="45"/>
      <c r="CK16" s="45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38"/>
      <c r="CW16" s="38"/>
      <c r="CX16" s="38"/>
      <c r="CY16" s="12"/>
      <c r="CZ16" s="39" t="s">
        <v>21</v>
      </c>
      <c r="DA16" s="36"/>
      <c r="DB16" s="40">
        <f>DB14-DB15</f>
        <v>0</v>
      </c>
    </row>
    <row r="17" spans="2:106">
      <c r="B17" s="13"/>
      <c r="C17" s="47"/>
      <c r="D17" s="4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2"/>
      <c r="CI17" s="13"/>
      <c r="CJ17" s="47"/>
      <c r="CK17" s="47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12"/>
      <c r="CZ17" s="48" t="s">
        <v>22</v>
      </c>
      <c r="DA17" s="43"/>
      <c r="DB17" s="49"/>
    </row>
    <row r="18" spans="2:106">
      <c r="B18" s="13"/>
      <c r="C18" s="47"/>
      <c r="D18" s="4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2"/>
      <c r="CI18" s="13"/>
      <c r="CJ18" s="47"/>
      <c r="CK18" s="47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12"/>
      <c r="CZ18" s="50" t="s">
        <v>23</v>
      </c>
      <c r="DA18" s="43"/>
      <c r="DB18" s="51"/>
    </row>
    <row r="19" spans="2:106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CI19" s="13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50" t="s">
        <v>24</v>
      </c>
      <c r="DA19" s="43"/>
      <c r="DB19" s="51"/>
    </row>
    <row r="20" spans="2:106">
      <c r="B20" s="52" t="s">
        <v>25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5"/>
      <c r="R20" s="12"/>
      <c r="CI20" s="56" t="s">
        <v>26</v>
      </c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4"/>
      <c r="CX20" s="55"/>
      <c r="CY20" s="12"/>
      <c r="CZ20" s="57" t="s">
        <v>27</v>
      </c>
      <c r="DA20" s="43"/>
      <c r="DB20" s="58"/>
    </row>
    <row r="21" spans="2:106">
      <c r="B21" s="13"/>
      <c r="C21" s="12"/>
      <c r="D21" s="12"/>
      <c r="E21" s="19"/>
      <c r="F21" s="19"/>
      <c r="G21" s="19"/>
      <c r="H21" s="19"/>
      <c r="I21" s="12"/>
      <c r="J21" s="12"/>
      <c r="K21" s="12"/>
      <c r="L21" s="12"/>
      <c r="M21" s="12"/>
      <c r="N21" s="12"/>
      <c r="O21" s="12"/>
      <c r="P21" s="12"/>
      <c r="Q21" s="12"/>
      <c r="R21" s="12"/>
      <c r="CI21" s="13"/>
      <c r="CJ21" s="12"/>
      <c r="CK21" s="12"/>
      <c r="CL21" s="19"/>
      <c r="CM21" s="19"/>
      <c r="CN21" s="19"/>
      <c r="CO21" s="19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39" t="s">
        <v>28</v>
      </c>
      <c r="DA21" s="36"/>
      <c r="DB21" s="40">
        <f>DB16-DB17-DB18-DB19-DB20</f>
        <v>0</v>
      </c>
    </row>
    <row r="22" spans="2:10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2:106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2:106">
      <c r="B24" s="75" t="s">
        <v>37</v>
      </c>
      <c r="C24" s="76"/>
      <c r="D24" s="72" t="s">
        <v>14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12"/>
      <c r="R24" s="12"/>
      <c r="CI24" s="79" t="s">
        <v>29</v>
      </c>
      <c r="CJ24" s="80"/>
      <c r="CK24" s="72" t="s">
        <v>14</v>
      </c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4"/>
      <c r="CX24" s="12"/>
      <c r="CY24" s="12"/>
      <c r="CZ24" s="3" t="s">
        <v>30</v>
      </c>
      <c r="DA24" s="59" t="s">
        <v>31</v>
      </c>
    </row>
    <row r="25" spans="2:106">
      <c r="B25" s="77"/>
      <c r="C25" s="78"/>
      <c r="D25" s="64">
        <f>+B12</f>
        <v>4</v>
      </c>
      <c r="E25" s="64">
        <f t="shared" ref="E25:P25" si="4">+C12</f>
        <v>4.5</v>
      </c>
      <c r="F25" s="64">
        <f t="shared" si="4"/>
        <v>5</v>
      </c>
      <c r="G25" s="64">
        <f t="shared" si="4"/>
        <v>5.5</v>
      </c>
      <c r="H25" s="64">
        <f t="shared" si="4"/>
        <v>6</v>
      </c>
      <c r="I25" s="64">
        <f t="shared" si="4"/>
        <v>6.5</v>
      </c>
      <c r="J25" s="64">
        <f t="shared" si="4"/>
        <v>7</v>
      </c>
      <c r="K25" s="64">
        <f t="shared" si="4"/>
        <v>7.5</v>
      </c>
      <c r="L25" s="64">
        <f t="shared" si="4"/>
        <v>8</v>
      </c>
      <c r="M25" s="64">
        <f t="shared" si="4"/>
        <v>8.5</v>
      </c>
      <c r="N25" s="64">
        <f t="shared" si="4"/>
        <v>9</v>
      </c>
      <c r="O25" s="64">
        <f t="shared" si="4"/>
        <v>9.5</v>
      </c>
      <c r="P25" s="64">
        <f t="shared" si="4"/>
        <v>10</v>
      </c>
      <c r="Q25" s="2"/>
      <c r="R25" s="2"/>
      <c r="CI25" s="81"/>
      <c r="CJ25" s="82"/>
      <c r="CK25" s="31">
        <f t="shared" ref="CK25:CW25" si="5">D56</f>
        <v>0</v>
      </c>
      <c r="CL25" s="31">
        <f t="shared" si="5"/>
        <v>0</v>
      </c>
      <c r="CM25" s="31">
        <f t="shared" si="5"/>
        <v>0</v>
      </c>
      <c r="CN25" s="31">
        <f t="shared" si="5"/>
        <v>0</v>
      </c>
      <c r="CO25" s="31">
        <f t="shared" si="5"/>
        <v>0</v>
      </c>
      <c r="CP25" s="31">
        <f t="shared" si="5"/>
        <v>0</v>
      </c>
      <c r="CQ25" s="31">
        <f t="shared" si="5"/>
        <v>0</v>
      </c>
      <c r="CR25" s="31">
        <f t="shared" si="5"/>
        <v>0</v>
      </c>
      <c r="CS25" s="31">
        <f t="shared" si="5"/>
        <v>0</v>
      </c>
      <c r="CT25" s="31">
        <f t="shared" si="5"/>
        <v>0</v>
      </c>
      <c r="CU25" s="31">
        <f t="shared" si="5"/>
        <v>0</v>
      </c>
      <c r="CV25" s="31">
        <f t="shared" si="5"/>
        <v>0</v>
      </c>
      <c r="CW25" s="31">
        <f t="shared" si="5"/>
        <v>0</v>
      </c>
      <c r="CX25" s="2"/>
      <c r="CY25" s="2"/>
      <c r="CZ25" s="3" t="s">
        <v>32</v>
      </c>
    </row>
    <row r="26" spans="2:106">
      <c r="B26" s="66" t="s">
        <v>33</v>
      </c>
      <c r="C26" s="65">
        <v>0.02</v>
      </c>
      <c r="D26" s="61">
        <f t="shared" ref="D26:P34" si="6">$H$6/D$25/$C26</f>
        <v>412.5</v>
      </c>
      <c r="E26" s="61">
        <f t="shared" si="6"/>
        <v>366.66666666666663</v>
      </c>
      <c r="F26" s="61">
        <f t="shared" si="6"/>
        <v>330</v>
      </c>
      <c r="G26" s="61">
        <f t="shared" si="6"/>
        <v>300</v>
      </c>
      <c r="H26" s="61">
        <f t="shared" si="6"/>
        <v>275</v>
      </c>
      <c r="I26" s="61">
        <f t="shared" si="6"/>
        <v>253.84615384615384</v>
      </c>
      <c r="J26" s="61">
        <f t="shared" si="6"/>
        <v>235.71428571428572</v>
      </c>
      <c r="K26" s="61">
        <f t="shared" si="6"/>
        <v>220</v>
      </c>
      <c r="L26" s="61">
        <f t="shared" si="6"/>
        <v>206.25</v>
      </c>
      <c r="M26" s="61">
        <f t="shared" si="6"/>
        <v>194.11764705882354</v>
      </c>
      <c r="N26" s="61">
        <f t="shared" si="6"/>
        <v>183.33333333333331</v>
      </c>
      <c r="O26" s="61">
        <f t="shared" si="6"/>
        <v>173.68421052631578</v>
      </c>
      <c r="P26" s="61">
        <f t="shared" si="6"/>
        <v>165</v>
      </c>
      <c r="Q26" s="2"/>
      <c r="R26" s="2"/>
      <c r="CI26" s="69" t="s">
        <v>33</v>
      </c>
      <c r="CJ26" s="60">
        <v>0.02</v>
      </c>
      <c r="CK26" s="61" t="e">
        <f t="shared" ref="CK26:CW34" si="7">$CO$6/CK$25/$CJ26</f>
        <v>#DIV/0!</v>
      </c>
      <c r="CL26" s="61" t="e">
        <f t="shared" si="7"/>
        <v>#DIV/0!</v>
      </c>
      <c r="CM26" s="61" t="e">
        <f t="shared" si="7"/>
        <v>#DIV/0!</v>
      </c>
      <c r="CN26" s="61" t="e">
        <f t="shared" si="7"/>
        <v>#DIV/0!</v>
      </c>
      <c r="CO26" s="61" t="e">
        <f t="shared" si="7"/>
        <v>#DIV/0!</v>
      </c>
      <c r="CP26" s="61" t="e">
        <f t="shared" si="7"/>
        <v>#DIV/0!</v>
      </c>
      <c r="CQ26" s="61" t="e">
        <f t="shared" si="7"/>
        <v>#DIV/0!</v>
      </c>
      <c r="CR26" s="61" t="e">
        <f t="shared" si="7"/>
        <v>#DIV/0!</v>
      </c>
      <c r="CS26" s="61" t="e">
        <f t="shared" si="7"/>
        <v>#DIV/0!</v>
      </c>
      <c r="CT26" s="61" t="e">
        <f t="shared" si="7"/>
        <v>#DIV/0!</v>
      </c>
      <c r="CU26" s="61" t="e">
        <f t="shared" si="7"/>
        <v>#DIV/0!</v>
      </c>
      <c r="CV26" s="61" t="e">
        <f t="shared" si="7"/>
        <v>#DIV/0!</v>
      </c>
      <c r="CW26" s="61" t="e">
        <f t="shared" si="7"/>
        <v>#DIV/0!</v>
      </c>
      <c r="CX26" s="2"/>
      <c r="CY26" s="2"/>
      <c r="CZ26" s="62" t="s">
        <v>34</v>
      </c>
      <c r="DA26" s="63"/>
    </row>
    <row r="27" spans="2:106">
      <c r="B27" s="67"/>
      <c r="C27" s="65">
        <v>0.04</v>
      </c>
      <c r="D27" s="61">
        <f t="shared" si="6"/>
        <v>206.25</v>
      </c>
      <c r="E27" s="61">
        <f t="shared" si="6"/>
        <v>183.33333333333331</v>
      </c>
      <c r="F27" s="61">
        <f t="shared" si="6"/>
        <v>165</v>
      </c>
      <c r="G27" s="61">
        <f t="shared" si="6"/>
        <v>150</v>
      </c>
      <c r="H27" s="61">
        <f t="shared" si="6"/>
        <v>137.5</v>
      </c>
      <c r="I27" s="61">
        <f t="shared" si="6"/>
        <v>126.92307692307692</v>
      </c>
      <c r="J27" s="61">
        <f t="shared" si="6"/>
        <v>117.85714285714286</v>
      </c>
      <c r="K27" s="61">
        <f t="shared" si="6"/>
        <v>110</v>
      </c>
      <c r="L27" s="61">
        <f t="shared" si="6"/>
        <v>103.125</v>
      </c>
      <c r="M27" s="61">
        <f t="shared" si="6"/>
        <v>97.058823529411768</v>
      </c>
      <c r="N27" s="61">
        <f t="shared" si="6"/>
        <v>91.666666666666657</v>
      </c>
      <c r="O27" s="61">
        <f t="shared" si="6"/>
        <v>86.84210526315789</v>
      </c>
      <c r="P27" s="61">
        <f t="shared" si="6"/>
        <v>82.5</v>
      </c>
      <c r="Q27" s="2"/>
      <c r="R27" s="2"/>
      <c r="CI27" s="70"/>
      <c r="CJ27" s="60">
        <v>0.04</v>
      </c>
      <c r="CK27" s="61" t="e">
        <f t="shared" si="7"/>
        <v>#DIV/0!</v>
      </c>
      <c r="CL27" s="61" t="e">
        <f t="shared" si="7"/>
        <v>#DIV/0!</v>
      </c>
      <c r="CM27" s="61" t="e">
        <f t="shared" si="7"/>
        <v>#DIV/0!</v>
      </c>
      <c r="CN27" s="61" t="e">
        <f t="shared" si="7"/>
        <v>#DIV/0!</v>
      </c>
      <c r="CO27" s="61" t="e">
        <f t="shared" si="7"/>
        <v>#DIV/0!</v>
      </c>
      <c r="CP27" s="61" t="e">
        <f t="shared" si="7"/>
        <v>#DIV/0!</v>
      </c>
      <c r="CQ27" s="61" t="e">
        <f t="shared" si="7"/>
        <v>#DIV/0!</v>
      </c>
      <c r="CR27" s="61" t="e">
        <f t="shared" si="7"/>
        <v>#DIV/0!</v>
      </c>
      <c r="CS27" s="61" t="e">
        <f t="shared" si="7"/>
        <v>#DIV/0!</v>
      </c>
      <c r="CT27" s="61" t="e">
        <f t="shared" si="7"/>
        <v>#DIV/0!</v>
      </c>
      <c r="CU27" s="61" t="e">
        <f t="shared" si="7"/>
        <v>#DIV/0!</v>
      </c>
      <c r="CV27" s="61" t="e">
        <f t="shared" si="7"/>
        <v>#DIV/0!</v>
      </c>
      <c r="CW27" s="61" t="e">
        <f t="shared" si="7"/>
        <v>#DIV/0!</v>
      </c>
      <c r="CX27" s="2"/>
      <c r="CY27" s="2"/>
      <c r="CZ27" s="62" t="s">
        <v>35</v>
      </c>
      <c r="DA27" s="63"/>
    </row>
    <row r="28" spans="2:106">
      <c r="B28" s="67"/>
      <c r="C28" s="65">
        <v>0.05</v>
      </c>
      <c r="D28" s="61">
        <f t="shared" si="6"/>
        <v>165</v>
      </c>
      <c r="E28" s="61">
        <f t="shared" si="6"/>
        <v>146.66666666666666</v>
      </c>
      <c r="F28" s="61">
        <f t="shared" si="6"/>
        <v>131.99999999999997</v>
      </c>
      <c r="G28" s="61">
        <f t="shared" si="6"/>
        <v>120</v>
      </c>
      <c r="H28" s="61">
        <f t="shared" si="6"/>
        <v>110</v>
      </c>
      <c r="I28" s="61">
        <f t="shared" si="6"/>
        <v>101.53846153846153</v>
      </c>
      <c r="J28" s="61">
        <f t="shared" si="6"/>
        <v>94.285714285714278</v>
      </c>
      <c r="K28" s="61">
        <f t="shared" si="6"/>
        <v>88</v>
      </c>
      <c r="L28" s="61">
        <f t="shared" si="6"/>
        <v>82.5</v>
      </c>
      <c r="M28" s="61">
        <f t="shared" si="6"/>
        <v>77.647058823529406</v>
      </c>
      <c r="N28" s="61">
        <f t="shared" si="6"/>
        <v>73.333333333333329</v>
      </c>
      <c r="O28" s="61">
        <f t="shared" si="6"/>
        <v>69.473684210526315</v>
      </c>
      <c r="P28" s="61">
        <f t="shared" si="6"/>
        <v>65.999999999999986</v>
      </c>
      <c r="Q28" s="2"/>
      <c r="R28" s="2"/>
      <c r="CI28" s="70"/>
      <c r="CJ28" s="60">
        <v>0.05</v>
      </c>
      <c r="CK28" s="61" t="e">
        <f t="shared" si="7"/>
        <v>#DIV/0!</v>
      </c>
      <c r="CL28" s="61" t="e">
        <f t="shared" si="7"/>
        <v>#DIV/0!</v>
      </c>
      <c r="CM28" s="61" t="e">
        <f t="shared" si="7"/>
        <v>#DIV/0!</v>
      </c>
      <c r="CN28" s="61" t="e">
        <f t="shared" si="7"/>
        <v>#DIV/0!</v>
      </c>
      <c r="CO28" s="61" t="e">
        <f t="shared" si="7"/>
        <v>#DIV/0!</v>
      </c>
      <c r="CP28" s="61" t="e">
        <f t="shared" si="7"/>
        <v>#DIV/0!</v>
      </c>
      <c r="CQ28" s="61" t="e">
        <f t="shared" si="7"/>
        <v>#DIV/0!</v>
      </c>
      <c r="CR28" s="61" t="e">
        <f t="shared" si="7"/>
        <v>#DIV/0!</v>
      </c>
      <c r="CS28" s="61" t="e">
        <f t="shared" si="7"/>
        <v>#DIV/0!</v>
      </c>
      <c r="CT28" s="61" t="e">
        <f t="shared" si="7"/>
        <v>#DIV/0!</v>
      </c>
      <c r="CU28" s="61" t="e">
        <f t="shared" si="7"/>
        <v>#DIV/0!</v>
      </c>
      <c r="CV28" s="61" t="e">
        <f t="shared" si="7"/>
        <v>#DIV/0!</v>
      </c>
      <c r="CW28" s="61" t="e">
        <f t="shared" si="7"/>
        <v>#DIV/0!</v>
      </c>
      <c r="CX28" s="2"/>
      <c r="CY28" s="2"/>
      <c r="CZ28" s="62" t="s">
        <v>36</v>
      </c>
      <c r="DA28" s="63"/>
    </row>
    <row r="29" spans="2:106">
      <c r="B29" s="67"/>
      <c r="C29" s="65">
        <v>0.06</v>
      </c>
      <c r="D29" s="61">
        <f t="shared" si="6"/>
        <v>137.5</v>
      </c>
      <c r="E29" s="61">
        <f t="shared" si="6"/>
        <v>122.22222222222223</v>
      </c>
      <c r="F29" s="61">
        <f t="shared" si="6"/>
        <v>110</v>
      </c>
      <c r="G29" s="61">
        <f t="shared" si="6"/>
        <v>100</v>
      </c>
      <c r="H29" s="61">
        <f t="shared" si="6"/>
        <v>91.666666666666671</v>
      </c>
      <c r="I29" s="61">
        <f t="shared" si="6"/>
        <v>84.615384615384613</v>
      </c>
      <c r="J29" s="61">
        <f t="shared" si="6"/>
        <v>78.571428571428569</v>
      </c>
      <c r="K29" s="61">
        <f t="shared" si="6"/>
        <v>73.333333333333343</v>
      </c>
      <c r="L29" s="61">
        <f t="shared" si="6"/>
        <v>68.75</v>
      </c>
      <c r="M29" s="61">
        <f t="shared" si="6"/>
        <v>64.705882352941174</v>
      </c>
      <c r="N29" s="61">
        <f t="shared" si="6"/>
        <v>61.111111111111114</v>
      </c>
      <c r="O29" s="61">
        <f t="shared" si="6"/>
        <v>57.894736842105267</v>
      </c>
      <c r="P29" s="61">
        <f t="shared" si="6"/>
        <v>55</v>
      </c>
      <c r="Q29" s="2"/>
      <c r="R29" s="2"/>
      <c r="CI29" s="70"/>
      <c r="CJ29" s="60">
        <v>0.06</v>
      </c>
      <c r="CK29" s="61" t="e">
        <f t="shared" si="7"/>
        <v>#DIV/0!</v>
      </c>
      <c r="CL29" s="61" t="e">
        <f t="shared" si="7"/>
        <v>#DIV/0!</v>
      </c>
      <c r="CM29" s="61" t="e">
        <f t="shared" si="7"/>
        <v>#DIV/0!</v>
      </c>
      <c r="CN29" s="61" t="e">
        <f t="shared" si="7"/>
        <v>#DIV/0!</v>
      </c>
      <c r="CO29" s="61" t="e">
        <f t="shared" si="7"/>
        <v>#DIV/0!</v>
      </c>
      <c r="CP29" s="61" t="e">
        <f t="shared" si="7"/>
        <v>#DIV/0!</v>
      </c>
      <c r="CQ29" s="61" t="e">
        <f t="shared" si="7"/>
        <v>#DIV/0!</v>
      </c>
      <c r="CR29" s="61" t="e">
        <f t="shared" si="7"/>
        <v>#DIV/0!</v>
      </c>
      <c r="CS29" s="61" t="e">
        <f t="shared" si="7"/>
        <v>#DIV/0!</v>
      </c>
      <c r="CT29" s="61" t="e">
        <f t="shared" si="7"/>
        <v>#DIV/0!</v>
      </c>
      <c r="CU29" s="61" t="e">
        <f t="shared" si="7"/>
        <v>#DIV/0!</v>
      </c>
      <c r="CV29" s="61" t="e">
        <f t="shared" si="7"/>
        <v>#DIV/0!</v>
      </c>
      <c r="CW29" s="61" t="e">
        <f t="shared" si="7"/>
        <v>#DIV/0!</v>
      </c>
      <c r="CX29" s="2"/>
      <c r="CY29" s="2"/>
    </row>
    <row r="30" spans="2:106">
      <c r="B30" s="67"/>
      <c r="C30" s="65">
        <v>0.08</v>
      </c>
      <c r="D30" s="61">
        <f t="shared" si="6"/>
        <v>103.125</v>
      </c>
      <c r="E30" s="61">
        <f t="shared" si="6"/>
        <v>91.666666666666657</v>
      </c>
      <c r="F30" s="61">
        <f t="shared" si="6"/>
        <v>82.5</v>
      </c>
      <c r="G30" s="61">
        <f t="shared" si="6"/>
        <v>75</v>
      </c>
      <c r="H30" s="61">
        <f t="shared" si="6"/>
        <v>68.75</v>
      </c>
      <c r="I30" s="61">
        <f t="shared" si="6"/>
        <v>63.46153846153846</v>
      </c>
      <c r="J30" s="61">
        <f t="shared" si="6"/>
        <v>58.928571428571431</v>
      </c>
      <c r="K30" s="61">
        <f t="shared" si="6"/>
        <v>55</v>
      </c>
      <c r="L30" s="61">
        <f t="shared" si="6"/>
        <v>51.5625</v>
      </c>
      <c r="M30" s="61">
        <f t="shared" si="6"/>
        <v>48.529411764705884</v>
      </c>
      <c r="N30" s="61">
        <f t="shared" si="6"/>
        <v>45.833333333333329</v>
      </c>
      <c r="O30" s="61">
        <f t="shared" si="6"/>
        <v>43.421052631578945</v>
      </c>
      <c r="P30" s="61">
        <f t="shared" si="6"/>
        <v>41.25</v>
      </c>
      <c r="Q30" s="2"/>
      <c r="R30" s="2"/>
      <c r="CI30" s="70"/>
      <c r="CJ30" s="60">
        <v>0.08</v>
      </c>
      <c r="CK30" s="61" t="e">
        <f t="shared" si="7"/>
        <v>#DIV/0!</v>
      </c>
      <c r="CL30" s="61" t="e">
        <f t="shared" si="7"/>
        <v>#DIV/0!</v>
      </c>
      <c r="CM30" s="61" t="e">
        <f t="shared" si="7"/>
        <v>#DIV/0!</v>
      </c>
      <c r="CN30" s="61" t="e">
        <f t="shared" si="7"/>
        <v>#DIV/0!</v>
      </c>
      <c r="CO30" s="61" t="e">
        <f t="shared" si="7"/>
        <v>#DIV/0!</v>
      </c>
      <c r="CP30" s="61" t="e">
        <f t="shared" si="7"/>
        <v>#DIV/0!</v>
      </c>
      <c r="CQ30" s="61" t="e">
        <f t="shared" si="7"/>
        <v>#DIV/0!</v>
      </c>
      <c r="CR30" s="61" t="e">
        <f t="shared" si="7"/>
        <v>#DIV/0!</v>
      </c>
      <c r="CS30" s="61" t="e">
        <f t="shared" si="7"/>
        <v>#DIV/0!</v>
      </c>
      <c r="CT30" s="61" t="e">
        <f t="shared" si="7"/>
        <v>#DIV/0!</v>
      </c>
      <c r="CU30" s="61" t="e">
        <f t="shared" si="7"/>
        <v>#DIV/0!</v>
      </c>
      <c r="CV30" s="61" t="e">
        <f t="shared" si="7"/>
        <v>#DIV/0!</v>
      </c>
      <c r="CW30" s="61" t="e">
        <f t="shared" si="7"/>
        <v>#DIV/0!</v>
      </c>
      <c r="CX30" s="2"/>
      <c r="CY30" s="2"/>
    </row>
    <row r="31" spans="2:106">
      <c r="B31" s="67"/>
      <c r="C31" s="65">
        <v>0.09</v>
      </c>
      <c r="D31" s="61">
        <f t="shared" si="6"/>
        <v>91.666666666666671</v>
      </c>
      <c r="E31" s="61">
        <f t="shared" si="6"/>
        <v>81.481481481481481</v>
      </c>
      <c r="F31" s="61">
        <f t="shared" si="6"/>
        <v>73.333333333333329</v>
      </c>
      <c r="G31" s="61">
        <f t="shared" si="6"/>
        <v>66.666666666666671</v>
      </c>
      <c r="H31" s="61">
        <f t="shared" si="6"/>
        <v>61.111111111111114</v>
      </c>
      <c r="I31" s="61">
        <f t="shared" si="6"/>
        <v>56.410256410256409</v>
      </c>
      <c r="J31" s="61">
        <f t="shared" si="6"/>
        <v>52.380952380952387</v>
      </c>
      <c r="K31" s="61">
        <f t="shared" si="6"/>
        <v>48.888888888888893</v>
      </c>
      <c r="L31" s="61">
        <f t="shared" si="6"/>
        <v>45.833333333333336</v>
      </c>
      <c r="M31" s="61">
        <f t="shared" si="6"/>
        <v>43.137254901960787</v>
      </c>
      <c r="N31" s="61">
        <f t="shared" si="6"/>
        <v>40.74074074074074</v>
      </c>
      <c r="O31" s="61">
        <f t="shared" si="6"/>
        <v>38.596491228070178</v>
      </c>
      <c r="P31" s="61">
        <f t="shared" si="6"/>
        <v>36.666666666666664</v>
      </c>
      <c r="Q31" s="2"/>
      <c r="R31" s="2"/>
      <c r="CI31" s="70"/>
      <c r="CJ31" s="60">
        <v>0.09</v>
      </c>
      <c r="CK31" s="61" t="e">
        <f t="shared" si="7"/>
        <v>#DIV/0!</v>
      </c>
      <c r="CL31" s="61" t="e">
        <f t="shared" si="7"/>
        <v>#DIV/0!</v>
      </c>
      <c r="CM31" s="61" t="e">
        <f t="shared" si="7"/>
        <v>#DIV/0!</v>
      </c>
      <c r="CN31" s="61" t="e">
        <f t="shared" si="7"/>
        <v>#DIV/0!</v>
      </c>
      <c r="CO31" s="61" t="e">
        <f t="shared" si="7"/>
        <v>#DIV/0!</v>
      </c>
      <c r="CP31" s="61" t="e">
        <f t="shared" si="7"/>
        <v>#DIV/0!</v>
      </c>
      <c r="CQ31" s="61" t="e">
        <f t="shared" si="7"/>
        <v>#DIV/0!</v>
      </c>
      <c r="CR31" s="61" t="e">
        <f t="shared" si="7"/>
        <v>#DIV/0!</v>
      </c>
      <c r="CS31" s="61" t="e">
        <f t="shared" si="7"/>
        <v>#DIV/0!</v>
      </c>
      <c r="CT31" s="61" t="e">
        <f t="shared" si="7"/>
        <v>#DIV/0!</v>
      </c>
      <c r="CU31" s="61" t="e">
        <f t="shared" si="7"/>
        <v>#DIV/0!</v>
      </c>
      <c r="CV31" s="61" t="e">
        <f t="shared" si="7"/>
        <v>#DIV/0!</v>
      </c>
      <c r="CW31" s="61" t="e">
        <f t="shared" si="7"/>
        <v>#DIV/0!</v>
      </c>
      <c r="CX31" s="2"/>
      <c r="CY31" s="2"/>
    </row>
    <row r="32" spans="2:106">
      <c r="B32" s="67"/>
      <c r="C32" s="65">
        <v>0.1</v>
      </c>
      <c r="D32" s="61">
        <f t="shared" si="6"/>
        <v>82.5</v>
      </c>
      <c r="E32" s="61">
        <f t="shared" si="6"/>
        <v>73.333333333333329</v>
      </c>
      <c r="F32" s="61">
        <f t="shared" si="6"/>
        <v>65.999999999999986</v>
      </c>
      <c r="G32" s="61">
        <f t="shared" si="6"/>
        <v>60</v>
      </c>
      <c r="H32" s="61">
        <f t="shared" si="6"/>
        <v>55</v>
      </c>
      <c r="I32" s="61">
        <f t="shared" si="6"/>
        <v>50.769230769230766</v>
      </c>
      <c r="J32" s="61">
        <f t="shared" si="6"/>
        <v>47.142857142857139</v>
      </c>
      <c r="K32" s="61">
        <f t="shared" si="6"/>
        <v>44</v>
      </c>
      <c r="L32" s="61">
        <f t="shared" si="6"/>
        <v>41.25</v>
      </c>
      <c r="M32" s="61">
        <f t="shared" si="6"/>
        <v>38.823529411764703</v>
      </c>
      <c r="N32" s="61">
        <f t="shared" si="6"/>
        <v>36.666666666666664</v>
      </c>
      <c r="O32" s="61">
        <f t="shared" si="6"/>
        <v>34.736842105263158</v>
      </c>
      <c r="P32" s="61">
        <f t="shared" si="6"/>
        <v>32.999999999999993</v>
      </c>
      <c r="Q32" s="2"/>
      <c r="R32" s="2"/>
      <c r="CI32" s="70"/>
      <c r="CJ32" s="60">
        <v>0.1</v>
      </c>
      <c r="CK32" s="61" t="e">
        <f t="shared" si="7"/>
        <v>#DIV/0!</v>
      </c>
      <c r="CL32" s="61" t="e">
        <f t="shared" si="7"/>
        <v>#DIV/0!</v>
      </c>
      <c r="CM32" s="61" t="e">
        <f t="shared" si="7"/>
        <v>#DIV/0!</v>
      </c>
      <c r="CN32" s="61" t="e">
        <f t="shared" si="7"/>
        <v>#DIV/0!</v>
      </c>
      <c r="CO32" s="61" t="e">
        <f t="shared" si="7"/>
        <v>#DIV/0!</v>
      </c>
      <c r="CP32" s="61" t="e">
        <f t="shared" si="7"/>
        <v>#DIV/0!</v>
      </c>
      <c r="CQ32" s="61" t="e">
        <f t="shared" si="7"/>
        <v>#DIV/0!</v>
      </c>
      <c r="CR32" s="61" t="e">
        <f t="shared" si="7"/>
        <v>#DIV/0!</v>
      </c>
      <c r="CS32" s="61" t="e">
        <f t="shared" si="7"/>
        <v>#DIV/0!</v>
      </c>
      <c r="CT32" s="61" t="e">
        <f t="shared" si="7"/>
        <v>#DIV/0!</v>
      </c>
      <c r="CU32" s="61" t="e">
        <f t="shared" si="7"/>
        <v>#DIV/0!</v>
      </c>
      <c r="CV32" s="61" t="e">
        <f t="shared" si="7"/>
        <v>#DIV/0!</v>
      </c>
      <c r="CW32" s="61" t="e">
        <f t="shared" si="7"/>
        <v>#DIV/0!</v>
      </c>
      <c r="CX32" s="2"/>
      <c r="CY32" s="2"/>
    </row>
    <row r="33" spans="2:103">
      <c r="B33" s="67"/>
      <c r="C33" s="65">
        <f t="shared" ref="C33:C34" si="8">C32+0.05</f>
        <v>0.15000000000000002</v>
      </c>
      <c r="D33" s="61">
        <f t="shared" si="6"/>
        <v>54.999999999999993</v>
      </c>
      <c r="E33" s="61">
        <f t="shared" si="6"/>
        <v>48.888888888888879</v>
      </c>
      <c r="F33" s="61">
        <f t="shared" si="6"/>
        <v>43.999999999999993</v>
      </c>
      <c r="G33" s="61">
        <f t="shared" si="6"/>
        <v>39.999999999999993</v>
      </c>
      <c r="H33" s="61">
        <f t="shared" si="6"/>
        <v>36.666666666666664</v>
      </c>
      <c r="I33" s="61">
        <f t="shared" si="6"/>
        <v>33.84615384615384</v>
      </c>
      <c r="J33" s="61">
        <f t="shared" si="6"/>
        <v>31.428571428571423</v>
      </c>
      <c r="K33" s="61">
        <f t="shared" si="6"/>
        <v>29.333333333333332</v>
      </c>
      <c r="L33" s="61">
        <f t="shared" si="6"/>
        <v>27.499999999999996</v>
      </c>
      <c r="M33" s="61">
        <f t="shared" si="6"/>
        <v>25.882352941176467</v>
      </c>
      <c r="N33" s="61">
        <f t="shared" si="6"/>
        <v>24.444444444444439</v>
      </c>
      <c r="O33" s="61">
        <f t="shared" si="6"/>
        <v>23.157894736842103</v>
      </c>
      <c r="P33" s="61">
        <f t="shared" si="6"/>
        <v>21.999999999999996</v>
      </c>
      <c r="Q33" s="2"/>
      <c r="R33" s="2"/>
      <c r="CI33" s="70"/>
      <c r="CJ33" s="60">
        <f t="shared" ref="CJ33:CJ34" si="9">CJ32+0.05</f>
        <v>0.15000000000000002</v>
      </c>
      <c r="CK33" s="61" t="e">
        <f t="shared" si="7"/>
        <v>#DIV/0!</v>
      </c>
      <c r="CL33" s="61" t="e">
        <f t="shared" si="7"/>
        <v>#DIV/0!</v>
      </c>
      <c r="CM33" s="61" t="e">
        <f t="shared" si="7"/>
        <v>#DIV/0!</v>
      </c>
      <c r="CN33" s="61" t="e">
        <f t="shared" si="7"/>
        <v>#DIV/0!</v>
      </c>
      <c r="CO33" s="61" t="e">
        <f t="shared" si="7"/>
        <v>#DIV/0!</v>
      </c>
      <c r="CP33" s="61" t="e">
        <f t="shared" si="7"/>
        <v>#DIV/0!</v>
      </c>
      <c r="CQ33" s="61" t="e">
        <f t="shared" si="7"/>
        <v>#DIV/0!</v>
      </c>
      <c r="CR33" s="61" t="e">
        <f t="shared" si="7"/>
        <v>#DIV/0!</v>
      </c>
      <c r="CS33" s="61" t="e">
        <f t="shared" si="7"/>
        <v>#DIV/0!</v>
      </c>
      <c r="CT33" s="61" t="e">
        <f t="shared" si="7"/>
        <v>#DIV/0!</v>
      </c>
      <c r="CU33" s="61" t="e">
        <f t="shared" si="7"/>
        <v>#DIV/0!</v>
      </c>
      <c r="CV33" s="61" t="e">
        <f t="shared" si="7"/>
        <v>#DIV/0!</v>
      </c>
      <c r="CW33" s="61" t="e">
        <f t="shared" si="7"/>
        <v>#DIV/0!</v>
      </c>
      <c r="CX33" s="2"/>
      <c r="CY33" s="2"/>
    </row>
    <row r="34" spans="2:103">
      <c r="B34" s="68"/>
      <c r="C34" s="65">
        <f t="shared" si="8"/>
        <v>0.2</v>
      </c>
      <c r="D34" s="61">
        <f t="shared" si="6"/>
        <v>41.25</v>
      </c>
      <c r="E34" s="61">
        <f t="shared" si="6"/>
        <v>36.666666666666664</v>
      </c>
      <c r="F34" s="61">
        <f t="shared" si="6"/>
        <v>32.999999999999993</v>
      </c>
      <c r="G34" s="61">
        <f t="shared" si="6"/>
        <v>30</v>
      </c>
      <c r="H34" s="61">
        <f t="shared" si="6"/>
        <v>27.5</v>
      </c>
      <c r="I34" s="61">
        <f t="shared" si="6"/>
        <v>25.384615384615383</v>
      </c>
      <c r="J34" s="61">
        <f t="shared" si="6"/>
        <v>23.571428571428569</v>
      </c>
      <c r="K34" s="61">
        <f t="shared" si="6"/>
        <v>22</v>
      </c>
      <c r="L34" s="61">
        <f t="shared" si="6"/>
        <v>20.625</v>
      </c>
      <c r="M34" s="61">
        <f t="shared" si="6"/>
        <v>19.411764705882351</v>
      </c>
      <c r="N34" s="61">
        <f t="shared" si="6"/>
        <v>18.333333333333332</v>
      </c>
      <c r="O34" s="61">
        <f t="shared" si="6"/>
        <v>17.368421052631579</v>
      </c>
      <c r="P34" s="61">
        <f t="shared" si="6"/>
        <v>16.499999999999996</v>
      </c>
      <c r="Q34" s="2"/>
      <c r="R34" s="2"/>
      <c r="CI34" s="71"/>
      <c r="CJ34" s="60">
        <f t="shared" si="9"/>
        <v>0.2</v>
      </c>
      <c r="CK34" s="61" t="e">
        <f t="shared" si="7"/>
        <v>#DIV/0!</v>
      </c>
      <c r="CL34" s="61" t="e">
        <f t="shared" si="7"/>
        <v>#DIV/0!</v>
      </c>
      <c r="CM34" s="61" t="e">
        <f t="shared" si="7"/>
        <v>#DIV/0!</v>
      </c>
      <c r="CN34" s="61" t="e">
        <f t="shared" si="7"/>
        <v>#DIV/0!</v>
      </c>
      <c r="CO34" s="61" t="e">
        <f t="shared" si="7"/>
        <v>#DIV/0!</v>
      </c>
      <c r="CP34" s="61" t="e">
        <f t="shared" si="7"/>
        <v>#DIV/0!</v>
      </c>
      <c r="CQ34" s="61" t="e">
        <f t="shared" si="7"/>
        <v>#DIV/0!</v>
      </c>
      <c r="CR34" s="61" t="e">
        <f t="shared" si="7"/>
        <v>#DIV/0!</v>
      </c>
      <c r="CS34" s="61" t="e">
        <f t="shared" si="7"/>
        <v>#DIV/0!</v>
      </c>
      <c r="CT34" s="61" t="e">
        <f t="shared" si="7"/>
        <v>#DIV/0!</v>
      </c>
      <c r="CU34" s="61" t="e">
        <f t="shared" si="7"/>
        <v>#DIV/0!</v>
      </c>
      <c r="CV34" s="61" t="e">
        <f t="shared" si="7"/>
        <v>#DIV/0!</v>
      </c>
      <c r="CW34" s="61" t="e">
        <f t="shared" si="7"/>
        <v>#DIV/0!</v>
      </c>
      <c r="CX34" s="2"/>
      <c r="CY34" s="2"/>
    </row>
    <row r="35" spans="2:10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</sheetData>
  <mergeCells count="15">
    <mergeCell ref="B11:N11"/>
    <mergeCell ref="CI11:CU11"/>
    <mergeCell ref="B2:F2"/>
    <mergeCell ref="H2:N2"/>
    <mergeCell ref="CI2:CM2"/>
    <mergeCell ref="CO2:CU2"/>
    <mergeCell ref="A6:G6"/>
    <mergeCell ref="B26:B34"/>
    <mergeCell ref="CI26:CI34"/>
    <mergeCell ref="B14:N14"/>
    <mergeCell ref="CI14:CU14"/>
    <mergeCell ref="B24:C25"/>
    <mergeCell ref="D24:P24"/>
    <mergeCell ref="CI24:CJ25"/>
    <mergeCell ref="CK24:CW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phili_000</dc:creator>
  <cp:lastModifiedBy>phili_000</cp:lastModifiedBy>
  <dcterms:created xsi:type="dcterms:W3CDTF">2014-12-12T12:42:21Z</dcterms:created>
  <dcterms:modified xsi:type="dcterms:W3CDTF">2016-04-28T09:37:21Z</dcterms:modified>
</cp:coreProperties>
</file>